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bernhardhalbritter/Desktop/"/>
    </mc:Choice>
  </mc:AlternateContent>
  <xr:revisionPtr revIDLastSave="0" documentId="13_ncr:1_{3DAB4CD3-4E56-1A44-9CB8-49B363196F4B}" xr6:coauthVersionLast="47" xr6:coauthVersionMax="47" xr10:uidLastSave="{00000000-0000-0000-0000-000000000000}"/>
  <bookViews>
    <workbookView xWindow="6740" yWindow="500" windowWidth="34340" windowHeight="26680" tabRatio="23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Tabelle1!$A$1:$F$75</definedName>
    <definedName name="Excel_BuiltIn_Print_Area" localSheetId="0">Tabelle1!$C$1:$F$74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11" i="1" s="1"/>
  <c r="D12" i="1"/>
  <c r="F12" i="1" s="1"/>
  <c r="D13" i="1"/>
  <c r="F13" i="1" s="1"/>
  <c r="D14" i="1"/>
  <c r="F14" i="1" s="1"/>
  <c r="D17" i="1"/>
  <c r="F17" i="1" s="1"/>
  <c r="D18" i="1"/>
  <c r="F18" i="1" s="1"/>
  <c r="F19" i="1"/>
  <c r="F20" i="1"/>
  <c r="D21" i="1"/>
  <c r="F21" i="1"/>
  <c r="F24" i="1"/>
  <c r="D25" i="1"/>
  <c r="F25" i="1" s="1"/>
  <c r="D26" i="1"/>
  <c r="F26" i="1"/>
  <c r="D27" i="1"/>
  <c r="D29" i="1"/>
  <c r="F29" i="1"/>
  <c r="D30" i="1"/>
  <c r="F30" i="1"/>
  <c r="D31" i="1"/>
  <c r="F31" i="1"/>
  <c r="D34" i="1"/>
  <c r="F34" i="1"/>
  <c r="F35" i="1"/>
  <c r="F36" i="1"/>
  <c r="F37" i="1"/>
  <c r="F38" i="1"/>
  <c r="D41" i="1"/>
  <c r="F41" i="1"/>
  <c r="D42" i="1"/>
  <c r="F42" i="1"/>
  <c r="D43" i="1"/>
  <c r="F43" i="1"/>
  <c r="D46" i="1"/>
  <c r="F46" i="1"/>
  <c r="D47" i="1"/>
  <c r="F47" i="1"/>
  <c r="D48" i="1"/>
  <c r="F48" i="1"/>
  <c r="D49" i="1"/>
  <c r="F49" i="1"/>
  <c r="D50" i="1"/>
  <c r="F50" i="1"/>
  <c r="D52" i="1"/>
  <c r="F52" i="1"/>
  <c r="D53" i="1"/>
  <c r="F53" i="1"/>
  <c r="D54" i="1"/>
  <c r="F54" i="1"/>
  <c r="D56" i="1"/>
  <c r="F56" i="1"/>
  <c r="F58" i="1" l="1"/>
</calcChain>
</file>

<file path=xl/sharedStrings.xml><?xml version="1.0" encoding="utf-8"?>
<sst xmlns="http://schemas.openxmlformats.org/spreadsheetml/2006/main" count="98" uniqueCount="78">
  <si>
    <t>Bestelldatum:</t>
  </si>
  <si>
    <t>Firmenname:</t>
  </si>
  <si>
    <t>Name Besteller:</t>
  </si>
  <si>
    <t>Fr/Hr:</t>
  </si>
  <si>
    <t xml:space="preserve">Lieferdatum/ Zeit:   </t>
  </si>
  <si>
    <t>Telefonnummer Besteller:</t>
  </si>
  <si>
    <t>@ Adresse Besteller:</t>
  </si>
  <si>
    <t xml:space="preserve">RG.Adresse: </t>
  </si>
  <si>
    <t>Stand Nummer:</t>
  </si>
  <si>
    <t>Produkt</t>
  </si>
  <si>
    <t>Erklärung</t>
  </si>
  <si>
    <t>Preis/Stk. Inkl. MwSt</t>
  </si>
  <si>
    <t>Bestellmenge 
bitte ausfüllen</t>
  </si>
  <si>
    <t>Summe</t>
  </si>
  <si>
    <t>Alkoholfreie Getränke</t>
  </si>
  <si>
    <t>Getränk</t>
  </si>
  <si>
    <t>Vöslauer Mineralwasser prickelnd / still 0,75l / Kiste 12 Stück / Pfand € 7,00</t>
  </si>
  <si>
    <r>
      <t xml:space="preserve">Organics Simply Cola / Kiste 24 Stück </t>
    </r>
    <r>
      <rPr>
        <sz val="7"/>
        <rFont val="Avenir"/>
        <family val="2"/>
      </rPr>
      <t>/ Pfand € 7,00</t>
    </r>
  </si>
  <si>
    <t>Red Bull 0,25l / Kiste 24 Stück</t>
  </si>
  <si>
    <t>Apfelsaft Rauch 0,2l 24 Stück / Pfand € 7,00</t>
  </si>
  <si>
    <t>Alkoholische Getränke</t>
  </si>
  <si>
    <t>Schlumberger White Secco 0,7l</t>
  </si>
  <si>
    <t>Schlumberger Rose 0,75l</t>
  </si>
  <si>
    <t>Grüner Veltliner Gruber Röschitz 0,7l</t>
  </si>
  <si>
    <t>Zweigelt Gager 0,7l</t>
  </si>
  <si>
    <t>Champagner Moet &amp; Chandon Brut Imperial 0,75l</t>
  </si>
  <si>
    <t>Schwarzbrotschnitten / 5 Stück / Platte</t>
  </si>
  <si>
    <t>Schwarzbrotschnitte</t>
  </si>
  <si>
    <t xml:space="preserve">Speck-Eiaufstrich | Eischeibe </t>
  </si>
  <si>
    <t>Räucherlachs-Aufstrich | Krengervais</t>
  </si>
  <si>
    <t>Roter Rüben Hummus | Sprossen</t>
  </si>
  <si>
    <t>Gefülltes Jourgebäck / 5 Stück / Platte</t>
  </si>
  <si>
    <t>Gefülltes Jourgebäck</t>
  </si>
  <si>
    <t>Geräucherter Putenschinken | Kräuteraufstrich | Ei</t>
  </si>
  <si>
    <t>Prosciutto | Krengervais | Melone</t>
  </si>
  <si>
    <t>Mozzarella | Cherrytomate | Pesto | Basilikum</t>
  </si>
  <si>
    <t>Wiener Petit Fours / 5 Stück pro Portion / Karton</t>
  </si>
  <si>
    <t>Petit Four</t>
  </si>
  <si>
    <t>Petit four Variation</t>
  </si>
  <si>
    <t>Mini Esterhazyschnitte, 5 Stück</t>
  </si>
  <si>
    <t>Kokosspitz, 5 Stück</t>
  </si>
  <si>
    <t>Passionsfruchtspitz, 5 Stück</t>
  </si>
  <si>
    <t>Bunte Lollies, 5 Stück</t>
  </si>
  <si>
    <t>Gläser</t>
  </si>
  <si>
    <r>
      <t xml:space="preserve">AF Tumbler / Kristallschliff </t>
    </r>
    <r>
      <rPr>
        <sz val="7"/>
        <rFont val="Avenir"/>
        <family val="2"/>
      </rPr>
      <t>1 Rack = 25 Gläser / Verlustpreis Rack € 80,00 / Glas € 3,50</t>
    </r>
  </si>
  <si>
    <r>
      <t>Weingläser</t>
    </r>
    <r>
      <rPr>
        <sz val="7"/>
        <rFont val="Avenir"/>
        <family val="2"/>
      </rPr>
      <t xml:space="preserve"> / 1 Rack = 25 Gläser / Verlustpreis Rack € 80,00 / Glas € 3,50</t>
    </r>
  </si>
  <si>
    <r>
      <t>Champagnerglas, Kristallschliff</t>
    </r>
    <r>
      <rPr>
        <sz val="7"/>
        <rFont val="Avenir"/>
        <family val="2"/>
      </rPr>
      <t xml:space="preserve"> / 1 Rack = 16 Gläser / Verlustpreis Rack € 80,00 / Glas € 4,00</t>
    </r>
  </si>
  <si>
    <t>Equipment</t>
  </si>
  <si>
    <t>Sektkübel</t>
  </si>
  <si>
    <r>
      <t>Sektkübel Niro</t>
    </r>
    <r>
      <rPr>
        <sz val="7"/>
        <rFont val="Avenir"/>
        <family val="2"/>
      </rPr>
      <t xml:space="preserve"> / Verlustpreis € 15,00</t>
    </r>
  </si>
  <si>
    <t>Champagnerbowl</t>
  </si>
  <si>
    <r>
      <t xml:space="preserve">Champagner Bowl Niro </t>
    </r>
    <r>
      <rPr>
        <sz val="7"/>
        <rFont val="Avenir"/>
        <family val="2"/>
      </rPr>
      <t>/ Verlustpreis € 40,00</t>
    </r>
  </si>
  <si>
    <t>Etagere</t>
  </si>
  <si>
    <t>Etagere, 2-Stöckig in weiß / Verlustpreis € 40,00</t>
  </si>
  <si>
    <t>Etagere, 3-Stöckig in silber / Verlustpreis € 40,00</t>
  </si>
  <si>
    <t>Eis</t>
  </si>
  <si>
    <t>Eiswürfel 3 kg</t>
  </si>
  <si>
    <t>Löffel für Eis</t>
  </si>
  <si>
    <t>Löffel, 1 Stück / Verlustpreis € 2,00</t>
  </si>
  <si>
    <t>Teller 21 cm</t>
  </si>
  <si>
    <t>Dessert Teller / Verlustpreis € 5,00</t>
  </si>
  <si>
    <t>Platte schwarz</t>
  </si>
  <si>
    <t>Platte schwarz ½ GN / Verlustpreis € 25,00</t>
  </si>
  <si>
    <t>Lieferung inkludiert auch die Abholung</t>
  </si>
  <si>
    <t>Rechnungsbetrag inkl. MwSt.</t>
  </si>
  <si>
    <t>Kontakt</t>
  </si>
  <si>
    <t>LIEFERUNG</t>
  </si>
  <si>
    <t>Jasmin Haselsteiner</t>
  </si>
  <si>
    <r>
      <t>ERHALTEN</t>
    </r>
    <r>
      <rPr>
        <sz val="10"/>
        <rFont val="Avenir"/>
        <family val="2"/>
      </rPr>
      <t>:</t>
    </r>
  </si>
  <si>
    <t>haselsteiner@anyact.at</t>
  </si>
  <si>
    <t>+43 664 884 665 84</t>
  </si>
  <si>
    <t>Bestellung und Überweisung bis spätestens 48 Stunden vor dem Lieferdatum</t>
  </si>
  <si>
    <t>Gerne können Sie vor Ort Nachbestellungen via E-Mail oder Telefon tätigen. (Speisen 48 Stunden vorab)</t>
  </si>
  <si>
    <t>Bereits bestellte und gelieferte Waren können nicht retourniert werden.</t>
  </si>
  <si>
    <t>Bitte berücksichtigen Sie, dass wir pro Anlieferung eine Gebühr von €10,- verrechnen.</t>
  </si>
  <si>
    <t xml:space="preserve">Für Bruch und verlorenes Equipment verrechnen wir den Einkaufspreis. </t>
  </si>
  <si>
    <t>Es gelten die allgemeinen AGB der Firma anyact</t>
  </si>
  <si>
    <t>Verlust, Bruch, Pfand wird nach Retournierung der Ware verrechnet.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</si>
</sst>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C07]\ #,##0.00;[Red]\-[$€-C07]\ #,##0.00"/>
  </numFmts>
  <fonts count="10">
    <font>
      <sz val="10"/>
      <name val="Arial"/>
      <family val="2"/>
    </font>
    <font>
      <sz val="10"/>
      <name val="Avenir"/>
      <family val="2"/>
    </font>
    <font>
      <b/>
      <u/>
      <sz val="10"/>
      <name val="Avenir"/>
      <family val="2"/>
    </font>
    <font>
      <b/>
      <u/>
      <sz val="10"/>
      <name val="Arial"/>
      <family val="2"/>
    </font>
    <font>
      <b/>
      <sz val="10"/>
      <color indexed="10"/>
      <name val="Avenir"/>
      <family val="2"/>
    </font>
    <font>
      <b/>
      <sz val="10"/>
      <name val="Avenir"/>
      <family val="2"/>
    </font>
    <font>
      <sz val="7"/>
      <name val="Avenir"/>
      <family val="2"/>
    </font>
    <font>
      <b/>
      <sz val="10"/>
      <color indexed="12"/>
      <name val="Avenir"/>
      <family val="2"/>
    </font>
    <font>
      <sz val="8"/>
      <name val="Avenir"/>
      <family val="2"/>
    </font>
    <font>
      <sz val="10"/>
      <color theme="1"/>
      <name val="Avenir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164" fontId="1" fillId="2" borderId="0" xfId="0" applyNumberFormat="1" applyFont="1" applyFill="1"/>
    <xf numFmtId="0" fontId="5" fillId="0" borderId="2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5" fillId="2" borderId="3" xfId="0" applyFont="1" applyFill="1" applyBorder="1"/>
    <xf numFmtId="164" fontId="5" fillId="2" borderId="3" xfId="0" applyNumberFormat="1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/>
    <xf numFmtId="0" fontId="5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2" borderId="0" xfId="0" applyFont="1" applyFill="1"/>
    <xf numFmtId="0" fontId="1" fillId="4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9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496085</xdr:colOff>
      <xdr:row>40</xdr:row>
      <xdr:rowOff>52372</xdr:rowOff>
    </xdr:from>
    <xdr:to>
      <xdr:col>0</xdr:col>
      <xdr:colOff>1132743</xdr:colOff>
      <xdr:row>43</xdr:row>
      <xdr:rowOff>91650</xdr:rowOff>
    </xdr:to>
    <xdr:pic>
      <xdr:nvPicPr>
        <xdr:cNvPr id="1026" name="Grafik 6">
          <a:extLst>
            <a:ext uri="{FF2B5EF4-FFF2-40B4-BE49-F238E27FC236}">
              <a16:creationId xmlns:a16="http://schemas.microsoft.com/office/drawing/2014/main" id="{406B47A1-1528-B5F6-008D-739A5C87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85" y="6939176"/>
          <a:ext cx="636658" cy="6284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511143</xdr:colOff>
      <xdr:row>45</xdr:row>
      <xdr:rowOff>88115</xdr:rowOff>
    </xdr:from>
    <xdr:to>
      <xdr:col>0</xdr:col>
      <xdr:colOff>1209643</xdr:colOff>
      <xdr:row>50</xdr:row>
      <xdr:rowOff>130927</xdr:rowOff>
    </xdr:to>
    <xdr:pic>
      <xdr:nvPicPr>
        <xdr:cNvPr id="1027" name="Grafik 7">
          <a:extLst>
            <a:ext uri="{FF2B5EF4-FFF2-40B4-BE49-F238E27FC236}">
              <a16:creationId xmlns:a16="http://schemas.microsoft.com/office/drawing/2014/main" id="{6631E8D7-BB14-F9D0-11BB-03BF3DB4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43" y="7956878"/>
          <a:ext cx="698500" cy="10247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611956</xdr:colOff>
      <xdr:row>15</xdr:row>
      <xdr:rowOff>169029</xdr:rowOff>
    </xdr:from>
    <xdr:to>
      <xdr:col>0</xdr:col>
      <xdr:colOff>1125979</xdr:colOff>
      <xdr:row>20</xdr:row>
      <xdr:rowOff>157114</xdr:rowOff>
    </xdr:to>
    <xdr:pic>
      <xdr:nvPicPr>
        <xdr:cNvPr id="1028" name="Grafik 10">
          <a:extLst>
            <a:ext uri="{FF2B5EF4-FFF2-40B4-BE49-F238E27FC236}">
              <a16:creationId xmlns:a16="http://schemas.microsoft.com/office/drawing/2014/main" id="{A8702DEB-5AFC-103D-DD92-212F1C58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56" y="2944699"/>
          <a:ext cx="514023" cy="9700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487314</xdr:colOff>
      <xdr:row>29</xdr:row>
      <xdr:rowOff>170206</xdr:rowOff>
    </xdr:from>
    <xdr:to>
      <xdr:col>0</xdr:col>
      <xdr:colOff>1173114</xdr:colOff>
      <xdr:row>39</xdr:row>
      <xdr:rowOff>65464</xdr:rowOff>
    </xdr:to>
    <xdr:pic>
      <xdr:nvPicPr>
        <xdr:cNvPr id="1029" name="Grafik 3">
          <a:extLst>
            <a:ext uri="{FF2B5EF4-FFF2-40B4-BE49-F238E27FC236}">
              <a16:creationId xmlns:a16="http://schemas.microsoft.com/office/drawing/2014/main" id="{A8ECDAC0-AEBE-F3BF-0616-0CAFA306C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29203"/>
        <a:stretch/>
      </xdr:blipFill>
      <xdr:spPr bwMode="auto">
        <a:xfrm>
          <a:off x="487314" y="5682268"/>
          <a:ext cx="685800" cy="10736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366598</xdr:colOff>
      <xdr:row>22</xdr:row>
      <xdr:rowOff>164773</xdr:rowOff>
    </xdr:from>
    <xdr:to>
      <xdr:col>0</xdr:col>
      <xdr:colOff>1342599</xdr:colOff>
      <xdr:row>26</xdr:row>
      <xdr:rowOff>120726</xdr:rowOff>
    </xdr:to>
    <xdr:pic>
      <xdr:nvPicPr>
        <xdr:cNvPr id="1030" name="Grafik 2">
          <a:extLst>
            <a:ext uri="{FF2B5EF4-FFF2-40B4-BE49-F238E27FC236}">
              <a16:creationId xmlns:a16="http://schemas.microsoft.com/office/drawing/2014/main" id="{53A8F1F6-FD76-2D3E-670F-4797F425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83839" y="4184852"/>
          <a:ext cx="741520" cy="976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4056</xdr:colOff>
      <xdr:row>0</xdr:row>
      <xdr:rowOff>0</xdr:rowOff>
    </xdr:from>
    <xdr:to>
      <xdr:col>0</xdr:col>
      <xdr:colOff>1537789</xdr:colOff>
      <xdr:row>4</xdr:row>
      <xdr:rowOff>127914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0BCD594-F80E-29AF-8B78-EA855223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56" y="0"/>
          <a:ext cx="1533733" cy="895396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12700</xdr:rowOff>
    </xdr:from>
    <xdr:to>
      <xdr:col>5</xdr:col>
      <xdr:colOff>1355725</xdr:colOff>
      <xdr:row>3</xdr:row>
      <xdr:rowOff>59610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C7D11EF-0F50-EAE3-79D7-C23E0A5A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883900" y="393700"/>
          <a:ext cx="1317625" cy="237410"/>
        </a:xfrm>
        <a:prstGeom prst="rect">
          <a:avLst/>
        </a:prstGeom>
      </xdr:spPr>
    </xdr:pic>
    <xdr:clientData/>
  </xdr:twoCellAnchor>
  <xdr:twoCellAnchor editAs="oneCell">
    <xdr:from>
      <xdr:col>0</xdr:col>
      <xdr:colOff>641546</xdr:colOff>
      <xdr:row>9</xdr:row>
      <xdr:rowOff>26182</xdr:rowOff>
    </xdr:from>
    <xdr:to>
      <xdr:col>0</xdr:col>
      <xdr:colOff>1086701</xdr:colOff>
      <xdr:row>14</xdr:row>
      <xdr:rowOff>77592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1AC03D-6C09-3D6D-DF57-087CB93F0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8413" r="28414"/>
        <a:stretch/>
      </xdr:blipFill>
      <xdr:spPr>
        <a:xfrm>
          <a:off x="641546" y="1623502"/>
          <a:ext cx="445155" cy="103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haselsteiner@anyact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view="pageBreakPreview" zoomScale="97" zoomScaleNormal="90" zoomScaleSheetLayoutView="97" workbookViewId="0">
      <selection activeCell="E14" sqref="E14"/>
    </sheetView>
  </sheetViews>
  <sheetFormatPr baseColWidth="10" defaultColWidth="11" defaultRowHeight="15"/>
  <cols>
    <col min="1" max="1" width="21.6640625" style="1" customWidth="1"/>
    <col min="2" max="2" width="17.83203125" style="1" customWidth="1"/>
    <col min="3" max="3" width="57.5" style="1" customWidth="1"/>
    <col min="4" max="4" width="21.5" style="1" customWidth="1"/>
    <col min="5" max="5" width="23.83203125" style="1" customWidth="1"/>
    <col min="6" max="6" width="18.33203125" style="1" customWidth="1"/>
    <col min="7" max="16384" width="11" style="1"/>
  </cols>
  <sheetData>
    <row r="1" spans="1:6">
      <c r="A1" s="23"/>
      <c r="B1" s="2" t="s">
        <v>0</v>
      </c>
      <c r="C1" s="28"/>
      <c r="D1" s="3" t="s">
        <v>1</v>
      </c>
      <c r="E1" s="28"/>
      <c r="F1" s="2"/>
    </row>
    <row r="2" spans="1:6">
      <c r="A2" s="23"/>
      <c r="B2" s="2" t="s">
        <v>2</v>
      </c>
      <c r="C2" s="28"/>
      <c r="D2" s="3" t="s">
        <v>3</v>
      </c>
      <c r="E2" s="28"/>
      <c r="F2" s="2"/>
    </row>
    <row r="3" spans="1:6">
      <c r="A3" s="23"/>
      <c r="B3" s="2" t="s">
        <v>4</v>
      </c>
      <c r="C3" s="28"/>
      <c r="D3" s="3" t="s">
        <v>5</v>
      </c>
      <c r="E3" s="28"/>
      <c r="F3" s="2"/>
    </row>
    <row r="4" spans="1:6">
      <c r="A4" s="23"/>
      <c r="B4" s="2" t="s">
        <v>6</v>
      </c>
      <c r="C4" s="28"/>
      <c r="D4" s="3" t="s">
        <v>7</v>
      </c>
      <c r="E4" s="28"/>
      <c r="F4" s="2"/>
    </row>
    <row r="5" spans="1:6">
      <c r="A5" s="23"/>
      <c r="B5" s="4"/>
      <c r="C5" s="28"/>
      <c r="D5" s="5" t="s">
        <v>8</v>
      </c>
      <c r="E5" s="28"/>
      <c r="F5" s="4"/>
    </row>
    <row r="6" spans="1:6" hidden="1">
      <c r="E6" s="25"/>
      <c r="F6" s="25"/>
    </row>
    <row r="7" spans="1:6" hidden="1">
      <c r="A7" s="6"/>
      <c r="B7" s="6"/>
      <c r="C7" s="6"/>
      <c r="D7" s="6"/>
      <c r="E7" s="6"/>
      <c r="F7" s="6"/>
    </row>
    <row r="8" spans="1:6" ht="33.75" customHeight="1">
      <c r="A8" s="25"/>
      <c r="B8" s="7" t="s">
        <v>9</v>
      </c>
      <c r="C8" s="7" t="s">
        <v>10</v>
      </c>
      <c r="D8" s="8" t="s">
        <v>11</v>
      </c>
      <c r="E8" s="9" t="s">
        <v>12</v>
      </c>
      <c r="F8" s="24" t="s">
        <v>13</v>
      </c>
    </row>
    <row r="9" spans="1:6">
      <c r="A9" s="25"/>
      <c r="B9" s="2"/>
      <c r="C9" s="2"/>
      <c r="D9" s="26"/>
      <c r="E9" s="26"/>
      <c r="F9" s="26"/>
    </row>
    <row r="10" spans="1:6">
      <c r="A10" s="25"/>
      <c r="B10" s="2"/>
      <c r="C10" s="10" t="s">
        <v>14</v>
      </c>
      <c r="D10" s="26"/>
      <c r="E10" s="26"/>
      <c r="F10" s="26"/>
    </row>
    <row r="11" spans="1:6">
      <c r="A11" s="25"/>
      <c r="B11" s="2" t="s">
        <v>15</v>
      </c>
      <c r="C11" s="2" t="s">
        <v>16</v>
      </c>
      <c r="D11" s="11">
        <f>12*3.1*1.1</f>
        <v>40.920000000000009</v>
      </c>
      <c r="E11" s="12"/>
      <c r="F11" s="11">
        <f>E11*D11</f>
        <v>0</v>
      </c>
    </row>
    <row r="12" spans="1:6">
      <c r="A12" s="25"/>
      <c r="B12" s="2" t="s">
        <v>15</v>
      </c>
      <c r="C12" s="2" t="s">
        <v>17</v>
      </c>
      <c r="D12" s="11">
        <f>57.6*1.1</f>
        <v>63.360000000000007</v>
      </c>
      <c r="E12" s="12"/>
      <c r="F12" s="11">
        <f>E12*D12</f>
        <v>0</v>
      </c>
    </row>
    <row r="13" spans="1:6">
      <c r="A13" s="25"/>
      <c r="B13" s="2" t="s">
        <v>15</v>
      </c>
      <c r="C13" s="2" t="s">
        <v>18</v>
      </c>
      <c r="D13" s="11">
        <f>2.4*24*1.1</f>
        <v>63.36</v>
      </c>
      <c r="E13" s="12"/>
      <c r="F13" s="11">
        <f>E13*D13</f>
        <v>0</v>
      </c>
    </row>
    <row r="14" spans="1:6">
      <c r="A14" s="25"/>
      <c r="B14" s="2" t="s">
        <v>15</v>
      </c>
      <c r="C14" s="2" t="s">
        <v>19</v>
      </c>
      <c r="D14" s="11">
        <f>44*1.1</f>
        <v>48.400000000000006</v>
      </c>
      <c r="E14" s="12"/>
      <c r="F14" s="11">
        <f>E14*D14</f>
        <v>0</v>
      </c>
    </row>
    <row r="15" spans="1:6">
      <c r="A15" s="25"/>
      <c r="B15" s="2"/>
      <c r="C15" s="2"/>
      <c r="D15" s="27"/>
      <c r="E15" s="27"/>
      <c r="F15" s="27"/>
    </row>
    <row r="16" spans="1:6">
      <c r="A16" s="25"/>
      <c r="B16" s="2"/>
      <c r="C16" s="10" t="s">
        <v>20</v>
      </c>
      <c r="D16" s="27"/>
      <c r="E16" s="27"/>
      <c r="F16" s="27"/>
    </row>
    <row r="17" spans="1:6">
      <c r="A17" s="25"/>
      <c r="B17" s="2" t="s">
        <v>15</v>
      </c>
      <c r="C17" s="2" t="s">
        <v>21</v>
      </c>
      <c r="D17" s="11">
        <f>25*1.1</f>
        <v>27.500000000000004</v>
      </c>
      <c r="E17" s="13"/>
      <c r="F17" s="11">
        <f>E17*D17</f>
        <v>0</v>
      </c>
    </row>
    <row r="18" spans="1:6">
      <c r="A18" s="25"/>
      <c r="B18" s="2" t="s">
        <v>15</v>
      </c>
      <c r="C18" s="2" t="s">
        <v>22</v>
      </c>
      <c r="D18" s="11">
        <f>28*1.1</f>
        <v>30.800000000000004</v>
      </c>
      <c r="E18" s="13"/>
      <c r="F18" s="11">
        <f>E18*D18</f>
        <v>0</v>
      </c>
    </row>
    <row r="19" spans="1:6">
      <c r="A19" s="25"/>
      <c r="B19" s="2" t="s">
        <v>15</v>
      </c>
      <c r="C19" s="2" t="s">
        <v>23</v>
      </c>
      <c r="D19" s="11">
        <v>28</v>
      </c>
      <c r="E19" s="13"/>
      <c r="F19" s="11">
        <f>E19*D19</f>
        <v>0</v>
      </c>
    </row>
    <row r="20" spans="1:6">
      <c r="A20" s="25"/>
      <c r="B20" s="2" t="s">
        <v>15</v>
      </c>
      <c r="C20" s="2" t="s">
        <v>24</v>
      </c>
      <c r="D20" s="11">
        <v>28</v>
      </c>
      <c r="E20" s="13"/>
      <c r="F20" s="11">
        <f>E20*D20</f>
        <v>0</v>
      </c>
    </row>
    <row r="21" spans="1:6" ht="14" customHeight="1">
      <c r="A21" s="25"/>
      <c r="B21" s="2" t="s">
        <v>15</v>
      </c>
      <c r="C21" s="2" t="s">
        <v>25</v>
      </c>
      <c r="D21" s="11">
        <f>60*1.1</f>
        <v>66</v>
      </c>
      <c r="E21" s="13"/>
      <c r="F21" s="11">
        <f>E21*D21</f>
        <v>0</v>
      </c>
    </row>
    <row r="22" spans="1:6">
      <c r="A22" s="25"/>
      <c r="B22" s="2"/>
      <c r="C22" s="2"/>
      <c r="D22" s="27"/>
      <c r="E22" s="27"/>
      <c r="F22" s="27"/>
    </row>
    <row r="23" spans="1:6">
      <c r="A23" s="25"/>
      <c r="B23" s="2"/>
      <c r="C23" s="10" t="s">
        <v>26</v>
      </c>
      <c r="D23" s="27"/>
      <c r="E23" s="27"/>
      <c r="F23" s="27"/>
    </row>
    <row r="24" spans="1:6">
      <c r="A24" s="25"/>
      <c r="B24" s="2" t="s">
        <v>27</v>
      </c>
      <c r="C24" s="2" t="s">
        <v>28</v>
      </c>
      <c r="D24" s="11"/>
      <c r="E24" s="13"/>
      <c r="F24" s="11">
        <f>E24*D24</f>
        <v>0</v>
      </c>
    </row>
    <row r="25" spans="1:6">
      <c r="A25" s="25"/>
      <c r="B25" s="2" t="s">
        <v>27</v>
      </c>
      <c r="C25" s="2" t="s">
        <v>29</v>
      </c>
      <c r="D25" s="11">
        <f>12*1.1</f>
        <v>13.200000000000001</v>
      </c>
      <c r="E25" s="13"/>
      <c r="F25" s="11">
        <f>E25*D25</f>
        <v>0</v>
      </c>
    </row>
    <row r="26" spans="1:6">
      <c r="A26" s="25"/>
      <c r="B26" s="2" t="s">
        <v>27</v>
      </c>
      <c r="C26" s="2" t="s">
        <v>30</v>
      </c>
      <c r="D26" s="11">
        <f>12*1.1</f>
        <v>13.200000000000001</v>
      </c>
      <c r="E26" s="13"/>
      <c r="F26" s="11">
        <f>E26*D26</f>
        <v>0</v>
      </c>
    </row>
    <row r="27" spans="1:6">
      <c r="A27" s="25"/>
      <c r="B27" s="2"/>
      <c r="C27" s="2"/>
      <c r="D27" s="11">
        <f>12*1.1</f>
        <v>13.200000000000001</v>
      </c>
      <c r="E27" s="13"/>
      <c r="F27" s="11"/>
    </row>
    <row r="28" spans="1:6">
      <c r="A28" s="25"/>
      <c r="B28" s="2"/>
      <c r="C28" s="10" t="s">
        <v>31</v>
      </c>
      <c r="D28" s="11"/>
      <c r="E28" s="2"/>
      <c r="F28" s="11"/>
    </row>
    <row r="29" spans="1:6">
      <c r="A29" s="25"/>
      <c r="B29" s="2" t="s">
        <v>32</v>
      </c>
      <c r="C29" s="2" t="s">
        <v>33</v>
      </c>
      <c r="D29" s="11">
        <f>18.5*1.1</f>
        <v>20.350000000000001</v>
      </c>
      <c r="E29" s="13"/>
      <c r="F29" s="11">
        <f>E29*D29</f>
        <v>0</v>
      </c>
    </row>
    <row r="30" spans="1:6">
      <c r="A30" s="25"/>
      <c r="B30" s="2" t="s">
        <v>32</v>
      </c>
      <c r="C30" s="2" t="s">
        <v>34</v>
      </c>
      <c r="D30" s="11">
        <f>18.5*1.1</f>
        <v>20.350000000000001</v>
      </c>
      <c r="E30" s="13"/>
      <c r="F30" s="11">
        <f>E30*D30</f>
        <v>0</v>
      </c>
    </row>
    <row r="31" spans="1:6">
      <c r="A31" s="25"/>
      <c r="B31" s="2" t="s">
        <v>32</v>
      </c>
      <c r="C31" s="2" t="s">
        <v>35</v>
      </c>
      <c r="D31" s="11">
        <f>18.5*1.1</f>
        <v>20.350000000000001</v>
      </c>
      <c r="E31" s="13"/>
      <c r="F31" s="11">
        <f>E31*D31</f>
        <v>0</v>
      </c>
    </row>
    <row r="32" spans="1:6">
      <c r="A32" s="25"/>
      <c r="B32" s="2"/>
      <c r="C32" s="2"/>
      <c r="D32" s="27"/>
      <c r="E32" s="27"/>
      <c r="F32" s="27"/>
    </row>
    <row r="33" spans="1:6">
      <c r="A33" s="25"/>
      <c r="B33" s="2"/>
      <c r="C33" s="10" t="s">
        <v>36</v>
      </c>
      <c r="D33" s="27"/>
      <c r="E33" s="27"/>
      <c r="F33" s="27"/>
    </row>
    <row r="34" spans="1:6">
      <c r="A34" s="25"/>
      <c r="B34" s="2" t="s">
        <v>37</v>
      </c>
      <c r="C34" s="2" t="s">
        <v>38</v>
      </c>
      <c r="D34" s="11">
        <f>11.5*1.1</f>
        <v>12.65</v>
      </c>
      <c r="E34" s="13"/>
      <c r="F34" s="11">
        <f>E34*D34</f>
        <v>0</v>
      </c>
    </row>
    <row r="35" spans="1:6" hidden="1">
      <c r="A35" s="25"/>
      <c r="B35" s="2" t="s">
        <v>37</v>
      </c>
      <c r="C35" s="2" t="s">
        <v>39</v>
      </c>
      <c r="D35" s="11">
        <v>11</v>
      </c>
      <c r="E35" s="13"/>
      <c r="F35" s="11">
        <f>E35*D35</f>
        <v>0</v>
      </c>
    </row>
    <row r="36" spans="1:6" hidden="1">
      <c r="A36" s="25"/>
      <c r="B36" s="2" t="s">
        <v>37</v>
      </c>
      <c r="C36" s="2" t="s">
        <v>40</v>
      </c>
      <c r="D36" s="11">
        <v>11</v>
      </c>
      <c r="E36" s="13"/>
      <c r="F36" s="11">
        <f>E36*D36</f>
        <v>0</v>
      </c>
    </row>
    <row r="37" spans="1:6" hidden="1">
      <c r="A37" s="25"/>
      <c r="B37" s="2" t="s">
        <v>37</v>
      </c>
      <c r="C37" s="2" t="s">
        <v>41</v>
      </c>
      <c r="D37" s="11">
        <v>11</v>
      </c>
      <c r="E37" s="13"/>
      <c r="F37" s="11">
        <f>E37*D37</f>
        <v>0</v>
      </c>
    </row>
    <row r="38" spans="1:6" hidden="1">
      <c r="A38" s="25"/>
      <c r="B38" s="2" t="s">
        <v>37</v>
      </c>
      <c r="C38" s="2" t="s">
        <v>42</v>
      </c>
      <c r="D38" s="11">
        <v>13</v>
      </c>
      <c r="E38" s="13"/>
      <c r="F38" s="11">
        <f>E38*D38</f>
        <v>0</v>
      </c>
    </row>
    <row r="39" spans="1:6">
      <c r="A39" s="25"/>
      <c r="B39" s="2"/>
      <c r="C39" s="2"/>
      <c r="D39" s="27"/>
      <c r="E39" s="27"/>
      <c r="F39" s="27"/>
    </row>
    <row r="40" spans="1:6">
      <c r="A40" s="25"/>
      <c r="B40" s="2"/>
      <c r="C40" s="10" t="s">
        <v>43</v>
      </c>
      <c r="D40" s="27"/>
      <c r="E40" s="27"/>
      <c r="F40" s="27"/>
    </row>
    <row r="41" spans="1:6">
      <c r="A41" s="25"/>
      <c r="B41" s="2" t="s">
        <v>43</v>
      </c>
      <c r="C41" s="2" t="s">
        <v>44</v>
      </c>
      <c r="D41" s="11">
        <f>34.5*1.1</f>
        <v>37.950000000000003</v>
      </c>
      <c r="E41" s="13"/>
      <c r="F41" s="11">
        <f>E41*D41</f>
        <v>0</v>
      </c>
    </row>
    <row r="42" spans="1:6">
      <c r="A42" s="25"/>
      <c r="B42" s="2" t="s">
        <v>43</v>
      </c>
      <c r="C42" s="2" t="s">
        <v>45</v>
      </c>
      <c r="D42" s="11">
        <f>34.5*1.1</f>
        <v>37.950000000000003</v>
      </c>
      <c r="E42" s="13"/>
      <c r="F42" s="11">
        <f>E42*D42</f>
        <v>0</v>
      </c>
    </row>
    <row r="43" spans="1:6">
      <c r="A43" s="25"/>
      <c r="B43" s="2" t="s">
        <v>43</v>
      </c>
      <c r="C43" s="2" t="s">
        <v>46</v>
      </c>
      <c r="D43" s="11">
        <f>28.5*1.1</f>
        <v>31.35</v>
      </c>
      <c r="E43" s="13"/>
      <c r="F43" s="11">
        <f>E43*D43</f>
        <v>0</v>
      </c>
    </row>
    <row r="44" spans="1:6">
      <c r="A44" s="25"/>
      <c r="B44" s="2"/>
      <c r="C44" s="2"/>
      <c r="D44" s="27"/>
      <c r="E44" s="27"/>
      <c r="F44" s="27"/>
    </row>
    <row r="45" spans="1:6">
      <c r="A45" s="25"/>
      <c r="B45" s="2"/>
      <c r="C45" s="10" t="s">
        <v>47</v>
      </c>
      <c r="D45" s="27"/>
      <c r="E45" s="27"/>
      <c r="F45" s="27"/>
    </row>
    <row r="46" spans="1:6">
      <c r="A46" s="25"/>
      <c r="B46" s="2" t="s">
        <v>48</v>
      </c>
      <c r="C46" s="2" t="s">
        <v>49</v>
      </c>
      <c r="D46" s="11">
        <f>15*1.1</f>
        <v>16.5</v>
      </c>
      <c r="E46" s="13"/>
      <c r="F46" s="11">
        <f>E46*D46</f>
        <v>0</v>
      </c>
    </row>
    <row r="47" spans="1:6">
      <c r="A47" s="25"/>
      <c r="B47" s="2" t="s">
        <v>50</v>
      </c>
      <c r="C47" s="2" t="s">
        <v>51</v>
      </c>
      <c r="D47" s="11">
        <f>23*1.1</f>
        <v>25.3</v>
      </c>
      <c r="E47" s="13"/>
      <c r="F47" s="11">
        <f>E47*D47</f>
        <v>0</v>
      </c>
    </row>
    <row r="48" spans="1:6">
      <c r="A48" s="25"/>
      <c r="B48" s="2" t="s">
        <v>52</v>
      </c>
      <c r="C48" s="2" t="s">
        <v>53</v>
      </c>
      <c r="D48" s="11">
        <f>15*1.1</f>
        <v>16.5</v>
      </c>
      <c r="E48" s="13"/>
      <c r="F48" s="11">
        <f>E48*D48</f>
        <v>0</v>
      </c>
    </row>
    <row r="49" spans="1:6">
      <c r="A49" s="25"/>
      <c r="B49" s="2" t="s">
        <v>52</v>
      </c>
      <c r="C49" s="2" t="s">
        <v>54</v>
      </c>
      <c r="D49" s="11">
        <f>17.3*1.1</f>
        <v>19.03</v>
      </c>
      <c r="E49" s="13"/>
      <c r="F49" s="11">
        <f>E49*D49</f>
        <v>0</v>
      </c>
    </row>
    <row r="50" spans="1:6">
      <c r="A50" s="25"/>
      <c r="B50" s="2" t="s">
        <v>55</v>
      </c>
      <c r="C50" s="2" t="s">
        <v>56</v>
      </c>
      <c r="D50" s="11">
        <f>2.8*1.1</f>
        <v>3.08</v>
      </c>
      <c r="E50" s="13"/>
      <c r="F50" s="11">
        <f>E50*D50</f>
        <v>0</v>
      </c>
    </row>
    <row r="51" spans="1:6">
      <c r="A51" s="25"/>
      <c r="B51" s="2"/>
      <c r="C51" s="2"/>
      <c r="D51" s="11"/>
      <c r="E51" s="13"/>
      <c r="F51" s="11"/>
    </row>
    <row r="52" spans="1:6">
      <c r="A52" s="25"/>
      <c r="B52" s="2" t="s">
        <v>57</v>
      </c>
      <c r="C52" s="2" t="s">
        <v>58</v>
      </c>
      <c r="D52" s="11">
        <f>0.6*1.1</f>
        <v>0.66000000000000014</v>
      </c>
      <c r="E52" s="13"/>
      <c r="F52" s="11">
        <f>E52*D52</f>
        <v>0</v>
      </c>
    </row>
    <row r="53" spans="1:6">
      <c r="A53" s="25"/>
      <c r="B53" s="2" t="s">
        <v>59</v>
      </c>
      <c r="C53" s="2" t="s">
        <v>60</v>
      </c>
      <c r="D53" s="11">
        <f>1.2*1.1</f>
        <v>1.32</v>
      </c>
      <c r="E53" s="13"/>
      <c r="F53" s="11">
        <f>E53*D53</f>
        <v>0</v>
      </c>
    </row>
    <row r="54" spans="1:6">
      <c r="A54" s="25"/>
      <c r="B54" s="2" t="s">
        <v>61</v>
      </c>
      <c r="C54" s="2" t="s">
        <v>62</v>
      </c>
      <c r="D54" s="11">
        <f>5*1.1</f>
        <v>5.5</v>
      </c>
      <c r="E54" s="13"/>
      <c r="F54" s="11">
        <f>E54*D54</f>
        <v>0</v>
      </c>
    </row>
    <row r="55" spans="1:6">
      <c r="A55" s="25"/>
      <c r="B55" s="2"/>
      <c r="C55" s="2"/>
      <c r="D55" s="11"/>
      <c r="E55" s="2"/>
      <c r="F55" s="11"/>
    </row>
    <row r="56" spans="1:6">
      <c r="A56" s="25"/>
      <c r="B56" s="2"/>
      <c r="C56" s="2" t="s">
        <v>63</v>
      </c>
      <c r="D56" s="11">
        <f>10*1.1</f>
        <v>11</v>
      </c>
      <c r="E56" s="13"/>
      <c r="F56" s="11">
        <f>E56*D56</f>
        <v>0</v>
      </c>
    </row>
    <row r="57" spans="1:6">
      <c r="A57" s="25"/>
      <c r="B57" s="2"/>
      <c r="C57" s="2"/>
      <c r="D57" s="11"/>
      <c r="E57" s="2"/>
      <c r="F57" s="11"/>
    </row>
    <row r="58" spans="1:6">
      <c r="A58" s="25"/>
      <c r="B58" s="14"/>
      <c r="C58" s="15" t="s">
        <v>64</v>
      </c>
      <c r="D58" s="15"/>
      <c r="E58" s="15"/>
      <c r="F58" s="16">
        <f>SUM(F11:F52)</f>
        <v>0</v>
      </c>
    </row>
    <row r="59" spans="1:6">
      <c r="A59" s="25"/>
      <c r="B59" s="2"/>
      <c r="C59" s="2"/>
      <c r="D59" s="2"/>
      <c r="E59" s="2"/>
      <c r="F59" s="2"/>
    </row>
    <row r="60" spans="1:6">
      <c r="A60" s="25"/>
      <c r="B60" s="2"/>
      <c r="C60" s="2"/>
      <c r="D60" s="2"/>
      <c r="E60" s="2"/>
      <c r="F60" s="2"/>
    </row>
    <row r="61" spans="1:6" ht="15.5" customHeight="1">
      <c r="A61" s="25"/>
      <c r="B61" s="2"/>
      <c r="C61" s="17" t="s">
        <v>65</v>
      </c>
      <c r="D61" s="18" t="s">
        <v>66</v>
      </c>
      <c r="E61" s="2"/>
      <c r="F61" s="2"/>
    </row>
    <row r="62" spans="1:6">
      <c r="A62" s="25"/>
      <c r="B62" s="2"/>
      <c r="C62" s="19" t="s">
        <v>67</v>
      </c>
      <c r="D62" s="18" t="s">
        <v>68</v>
      </c>
      <c r="E62" s="2"/>
      <c r="F62" s="2"/>
    </row>
    <row r="63" spans="1:6">
      <c r="A63" s="25"/>
      <c r="B63" s="2"/>
      <c r="C63" s="20" t="s">
        <v>69</v>
      </c>
      <c r="D63" s="2"/>
      <c r="E63" s="2"/>
      <c r="F63" s="2"/>
    </row>
    <row r="64" spans="1:6" ht="13.5" customHeight="1">
      <c r="A64" s="25"/>
      <c r="B64" s="2"/>
      <c r="C64" s="21" t="s">
        <v>70</v>
      </c>
      <c r="D64" s="2"/>
      <c r="E64" s="2"/>
      <c r="F64" s="2"/>
    </row>
    <row r="65" spans="1:6">
      <c r="A65" s="25"/>
      <c r="B65" s="22"/>
      <c r="C65" s="22"/>
      <c r="D65" s="2"/>
      <c r="E65" s="2"/>
      <c r="F65" s="2"/>
    </row>
    <row r="66" spans="1:6">
      <c r="A66" s="25"/>
      <c r="B66" s="22"/>
      <c r="C66" s="22"/>
      <c r="D66" s="2"/>
      <c r="E66" s="2"/>
      <c r="F66" s="2"/>
    </row>
    <row r="67" spans="1:6">
      <c r="A67" s="25"/>
      <c r="B67" s="22"/>
      <c r="C67" s="22"/>
      <c r="D67" s="2"/>
      <c r="E67" s="2"/>
      <c r="F67" s="2"/>
    </row>
    <row r="68" spans="1:6">
      <c r="A68" s="25"/>
      <c r="B68" s="22"/>
      <c r="C68" s="22" t="s">
        <v>71</v>
      </c>
      <c r="D68" s="2"/>
      <c r="E68" s="2"/>
      <c r="F68" s="2"/>
    </row>
    <row r="69" spans="1:6">
      <c r="A69" s="25"/>
      <c r="B69" s="22"/>
      <c r="C69" s="22" t="s">
        <v>72</v>
      </c>
      <c r="D69" s="2"/>
      <c r="E69" s="2"/>
      <c r="F69" s="2"/>
    </row>
    <row r="70" spans="1:6">
      <c r="A70" s="25"/>
      <c r="B70" s="22"/>
      <c r="C70" s="22" t="s">
        <v>73</v>
      </c>
      <c r="D70" s="2"/>
      <c r="E70" s="2"/>
      <c r="F70" s="2"/>
    </row>
    <row r="71" spans="1:6">
      <c r="A71" s="25"/>
      <c r="B71" s="22"/>
      <c r="C71" s="22" t="s">
        <v>74</v>
      </c>
      <c r="D71" s="2"/>
      <c r="E71" s="2"/>
      <c r="F71" s="2"/>
    </row>
    <row r="72" spans="1:6">
      <c r="A72" s="25"/>
      <c r="B72" s="22"/>
      <c r="C72" s="22" t="s">
        <v>75</v>
      </c>
      <c r="D72" s="2"/>
      <c r="E72" s="2"/>
      <c r="F72" s="2"/>
    </row>
    <row r="73" spans="1:6">
      <c r="A73" s="25"/>
      <c r="B73" s="22"/>
      <c r="C73" s="22" t="s">
        <v>76</v>
      </c>
      <c r="D73" s="2"/>
      <c r="E73" s="2"/>
      <c r="F73" s="2"/>
    </row>
    <row r="74" spans="1:6">
      <c r="A74" s="25"/>
      <c r="B74" s="2"/>
      <c r="C74" s="22" t="s">
        <v>77</v>
      </c>
      <c r="D74" s="2"/>
      <c r="E74" s="2"/>
      <c r="F74" s="2"/>
    </row>
    <row r="75" spans="1:6">
      <c r="A75" s="25"/>
    </row>
    <row r="76" spans="1:6" ht="16.75" customHeight="1">
      <c r="A76" s="25"/>
    </row>
    <row r="78" spans="1:6">
      <c r="D78" s="22"/>
    </row>
    <row r="79" spans="1:6">
      <c r="D79" s="22"/>
    </row>
    <row r="80" spans="1:6">
      <c r="D80" s="22"/>
    </row>
    <row r="81" spans="4:4">
      <c r="D81" s="22"/>
    </row>
    <row r="82" spans="4:4">
      <c r="D82" s="22"/>
    </row>
    <row r="83" spans="4:4">
      <c r="D83" s="22"/>
    </row>
  </sheetData>
  <sheetProtection selectLockedCells="1" selectUnlockedCells="1"/>
  <mergeCells count="8">
    <mergeCell ref="E6:F6"/>
    <mergeCell ref="A8:A76"/>
    <mergeCell ref="D9:F10"/>
    <mergeCell ref="D15:F16"/>
    <mergeCell ref="D22:F23"/>
    <mergeCell ref="D32:F33"/>
    <mergeCell ref="D39:F40"/>
    <mergeCell ref="D44:F45"/>
  </mergeCells>
  <hyperlinks>
    <hyperlink ref="C63" r:id="rId1" xr:uid="{00000000-0004-0000-0000-000000000000}"/>
  </hyperlinks>
  <pageMargins left="0.29791666666666666" right="0.16944444444444445" top="0.98402777777777772" bottom="0.98402777777777772" header="0.51180555555555551" footer="0.51180555555555551"/>
  <pageSetup paperSize="9" scale="72" firstPageNumber="0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90" zoomScaleSheetLayoutView="100" workbookViewId="0"/>
  </sheetViews>
  <sheetFormatPr baseColWidth="10" defaultRowHeight="13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90" zoomScaleSheetLayoutView="100" workbookViewId="0"/>
  </sheetViews>
  <sheetFormatPr baseColWidth="10" defaultRowHeight="13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Bernhard Halbritter</cp:lastModifiedBy>
  <dcterms:created xsi:type="dcterms:W3CDTF">2023-09-19T11:46:26Z</dcterms:created>
  <dcterms:modified xsi:type="dcterms:W3CDTF">2023-09-19T11:46:45Z</dcterms:modified>
</cp:coreProperties>
</file>